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acc0465336df69/Documents/Finance/2022 - 23/"/>
    </mc:Choice>
  </mc:AlternateContent>
  <xr:revisionPtr revIDLastSave="0" documentId="8_{6BA3D398-1422-44EE-A0D1-2BAB8F34B0D5}" xr6:coauthVersionLast="47" xr6:coauthVersionMax="47" xr10:uidLastSave="{00000000-0000-0000-0000-000000000000}"/>
  <bookViews>
    <workbookView xWindow="-110" yWindow="-110" windowWidth="19420" windowHeight="10300" xr2:uid="{22F378B9-61CB-4CBB-8F56-FA8662AC14D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19" i="1"/>
  <c r="H18" i="1"/>
  <c r="H21" i="1" s="1"/>
  <c r="K21" i="1" s="1"/>
  <c r="K16" i="1"/>
  <c r="K15" i="1"/>
  <c r="I6" i="1"/>
  <c r="K6" i="1" s="1"/>
  <c r="H4" i="1"/>
  <c r="K4" i="1" s="1"/>
  <c r="I3" i="1"/>
  <c r="K3" i="1" s="1"/>
  <c r="I2" i="1"/>
  <c r="H2" i="1"/>
  <c r="K2" i="1" s="1"/>
  <c r="H8" i="1" l="1"/>
  <c r="I8" i="1"/>
  <c r="I10" i="1" s="1"/>
  <c r="I12" i="1" s="1"/>
  <c r="K8" i="1" l="1"/>
  <c r="H10" i="1"/>
  <c r="H12" i="1" l="1"/>
  <c r="K12" i="1" s="1"/>
  <c r="K10" i="1"/>
</calcChain>
</file>

<file path=xl/sharedStrings.xml><?xml version="1.0" encoding="utf-8"?>
<sst xmlns="http://schemas.openxmlformats.org/spreadsheetml/2006/main" count="32" uniqueCount="32">
  <si>
    <t>Broadwell Parish Council - YEAR END Receipts &amp; Payments Summary 2022/2023</t>
  </si>
  <si>
    <t>Purpose</t>
  </si>
  <si>
    <t>Transfer Amount</t>
  </si>
  <si>
    <t>BUS Saving Account</t>
  </si>
  <si>
    <t>Treasurers Account</t>
  </si>
  <si>
    <t>details/cheque no/counterfoil</t>
  </si>
  <si>
    <t>Overall Totals    £.p</t>
  </si>
  <si>
    <t xml:space="preserve">Brought Forward </t>
  </si>
  <si>
    <t>Receipts to date from Cash sheet</t>
  </si>
  <si>
    <t>Interest received 22/23 Cash sheet</t>
  </si>
  <si>
    <t>Transfer of funds from Treasurers acc</t>
  </si>
  <si>
    <t>Payments to date from Cash Sheet</t>
  </si>
  <si>
    <t>Transfer of funds to BUS savings acc</t>
  </si>
  <si>
    <t>CASH SHEET BALANCES 31/3/23</t>
  </si>
  <si>
    <t xml:space="preserve">End of year cash sheet balance </t>
  </si>
  <si>
    <t xml:space="preserve">Audit (AGAR) Balances </t>
  </si>
  <si>
    <t>Bank balance reconciliation at 31/3/23</t>
  </si>
  <si>
    <t>Add: BACS/Cheques not yet presented</t>
  </si>
  <si>
    <t>Less earmarked funds;</t>
  </si>
  <si>
    <t>Earmarked election costs</t>
  </si>
  <si>
    <t>Elections</t>
  </si>
  <si>
    <t>Note: Minutes 220920/10 - CIL To be used for Gateway trees &amp; Parking</t>
  </si>
  <si>
    <t>CIL</t>
  </si>
  <si>
    <t>Committed work</t>
  </si>
  <si>
    <t>Bus Shelter</t>
  </si>
  <si>
    <t>Balance of contingency</t>
  </si>
  <si>
    <t xml:space="preserve">*Note: Business Acc balance £2,857 </t>
  </si>
  <si>
    <t>to date; 31/3/23</t>
  </si>
  <si>
    <t xml:space="preserve">to be used with precept to cover </t>
  </si>
  <si>
    <t>23/24 budget</t>
  </si>
  <si>
    <t>Prepared by Responsible Finance Officer</t>
  </si>
  <si>
    <t>D Braiden April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</si>
</sst>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2" fontId="1" fillId="2" borderId="1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wrapText="1"/>
    </xf>
    <xf numFmtId="2" fontId="0" fillId="2" borderId="4" xfId="0" applyNumberFormat="1" applyFill="1" applyBorder="1" applyAlignment="1">
      <alignment wrapText="1"/>
    </xf>
    <xf numFmtId="2" fontId="1" fillId="2" borderId="4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9" xfId="0" applyNumberFormat="1" applyBorder="1"/>
    <xf numFmtId="2" fontId="1" fillId="0" borderId="10" xfId="0" applyNumberFormat="1" applyFont="1" applyBorder="1"/>
    <xf numFmtId="2" fontId="1" fillId="3" borderId="11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0" fillId="3" borderId="14" xfId="0" applyNumberFormat="1" applyFill="1" applyBorder="1"/>
    <xf numFmtId="0" fontId="0" fillId="3" borderId="14" xfId="0" applyFill="1" applyBorder="1"/>
    <xf numFmtId="2" fontId="1" fillId="3" borderId="15" xfId="0" applyNumberFormat="1" applyFont="1" applyFill="1" applyBorder="1"/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0" fillId="0" borderId="14" xfId="0" applyNumberFormat="1" applyBorder="1"/>
    <xf numFmtId="2" fontId="1" fillId="0" borderId="15" xfId="0" applyNumberFormat="1" applyFont="1" applyBorder="1"/>
    <xf numFmtId="2" fontId="2" fillId="0" borderId="11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1" fillId="4" borderId="13" xfId="0" applyNumberFormat="1" applyFont="1" applyFill="1" applyBorder="1" applyAlignment="1">
      <alignment horizontal="center"/>
    </xf>
    <xf numFmtId="2" fontId="0" fillId="4" borderId="14" xfId="0" applyNumberFormat="1" applyFill="1" applyBorder="1"/>
    <xf numFmtId="2" fontId="3" fillId="4" borderId="14" xfId="0" applyNumberFormat="1" applyFont="1" applyFill="1" applyBorder="1"/>
    <xf numFmtId="2" fontId="4" fillId="4" borderId="14" xfId="0" applyNumberFormat="1" applyFont="1" applyFill="1" applyBorder="1" applyAlignment="1">
      <alignment horizontal="right" wrapText="1"/>
    </xf>
    <xf numFmtId="2" fontId="3" fillId="4" borderId="15" xfId="0" applyNumberFormat="1" applyFont="1" applyFill="1" applyBorder="1"/>
    <xf numFmtId="2" fontId="2" fillId="0" borderId="16" xfId="0" applyNumberFormat="1" applyFont="1" applyBorder="1" applyAlignment="1">
      <alignment horizontal="center" wrapText="1"/>
    </xf>
    <xf numFmtId="2" fontId="2" fillId="0" borderId="17" xfId="0" applyNumberFormat="1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2" fontId="0" fillId="0" borderId="19" xfId="0" applyNumberFormat="1" applyBorder="1"/>
    <xf numFmtId="2" fontId="3" fillId="0" borderId="19" xfId="0" applyNumberFormat="1" applyFont="1" applyBorder="1"/>
    <xf numFmtId="2" fontId="4" fillId="0" borderId="19" xfId="0" applyNumberFormat="1" applyFont="1" applyBorder="1" applyAlignment="1">
      <alignment horizontal="right" wrapText="1"/>
    </xf>
    <xf numFmtId="2" fontId="5" fillId="0" borderId="20" xfId="0" applyNumberFormat="1" applyFont="1" applyBorder="1"/>
    <xf numFmtId="2" fontId="1" fillId="5" borderId="21" xfId="0" applyNumberFormat="1" applyFont="1" applyFill="1" applyBorder="1" applyAlignment="1">
      <alignment horizontal="center" wrapText="1"/>
    </xf>
    <xf numFmtId="2" fontId="1" fillId="5" borderId="22" xfId="0" applyNumberFormat="1" applyFont="1" applyFill="1" applyBorder="1" applyAlignment="1">
      <alignment horizontal="center" wrapText="1"/>
    </xf>
    <xf numFmtId="2" fontId="1" fillId="5" borderId="23" xfId="0" applyNumberFormat="1" applyFont="1" applyFill="1" applyBorder="1" applyAlignment="1">
      <alignment horizontal="center" wrapText="1"/>
    </xf>
    <xf numFmtId="2" fontId="0" fillId="5" borderId="24" xfId="0" applyNumberFormat="1" applyFill="1" applyBorder="1"/>
    <xf numFmtId="2" fontId="1" fillId="5" borderId="24" xfId="0" applyNumberFormat="1" applyFont="1" applyFill="1" applyBorder="1"/>
    <xf numFmtId="2" fontId="4" fillId="5" borderId="25" xfId="0" applyNumberFormat="1" applyFont="1" applyFill="1" applyBorder="1" applyAlignment="1">
      <alignment horizontal="right" wrapText="1"/>
    </xf>
    <xf numFmtId="2" fontId="1" fillId="5" borderId="25" xfId="0" applyNumberFormat="1" applyFont="1" applyFill="1" applyBorder="1"/>
    <xf numFmtId="2" fontId="1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2" fillId="0" borderId="19" xfId="0" applyNumberFormat="1" applyFont="1" applyBorder="1"/>
    <xf numFmtId="2" fontId="3" fillId="0" borderId="20" xfId="0" applyNumberFormat="1" applyFont="1" applyBorder="1"/>
    <xf numFmtId="2" fontId="1" fillId="6" borderId="1" xfId="0" applyNumberFormat="1" applyFont="1" applyFill="1" applyBorder="1" applyAlignment="1">
      <alignment horizontal="center" wrapText="1"/>
    </xf>
    <xf numFmtId="2" fontId="1" fillId="6" borderId="2" xfId="0" applyNumberFormat="1" applyFont="1" applyFill="1" applyBorder="1" applyAlignment="1">
      <alignment horizontal="center" wrapText="1"/>
    </xf>
    <xf numFmtId="2" fontId="1" fillId="6" borderId="3" xfId="0" applyNumberFormat="1" applyFont="1" applyFill="1" applyBorder="1" applyAlignment="1">
      <alignment horizontal="center" wrapText="1"/>
    </xf>
    <xf numFmtId="2" fontId="0" fillId="6" borderId="4" xfId="0" applyNumberFormat="1" applyFill="1" applyBorder="1"/>
    <xf numFmtId="2" fontId="1" fillId="6" borderId="4" xfId="0" applyNumberFormat="1" applyFont="1" applyFill="1" applyBorder="1"/>
    <xf numFmtId="2" fontId="4" fillId="6" borderId="4" xfId="0" applyNumberFormat="1" applyFont="1" applyFill="1" applyBorder="1" applyAlignment="1">
      <alignment horizontal="right" wrapText="1"/>
    </xf>
    <xf numFmtId="2" fontId="1" fillId="6" borderId="5" xfId="0" applyNumberFormat="1" applyFont="1" applyFill="1" applyBorder="1"/>
    <xf numFmtId="2" fontId="2" fillId="0" borderId="26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 applyAlignment="1">
      <alignment horizontal="right" wrapText="1"/>
    </xf>
    <xf numFmtId="0" fontId="0" fillId="0" borderId="27" xfId="0" applyBorder="1"/>
    <xf numFmtId="2" fontId="6" fillId="5" borderId="28" xfId="0" applyNumberFormat="1" applyFont="1" applyFill="1" applyBorder="1"/>
    <xf numFmtId="2" fontId="0" fillId="5" borderId="9" xfId="0" applyNumberFormat="1" applyFill="1" applyBorder="1"/>
    <xf numFmtId="2" fontId="1" fillId="5" borderId="9" xfId="0" applyNumberFormat="1" applyFont="1" applyFill="1" applyBorder="1"/>
    <xf numFmtId="2" fontId="1" fillId="5" borderId="10" xfId="0" applyNumberFormat="1" applyFont="1" applyFill="1" applyBorder="1"/>
    <xf numFmtId="2" fontId="0" fillId="0" borderId="29" xfId="0" applyNumberFormat="1" applyBorder="1"/>
    <xf numFmtId="2" fontId="3" fillId="0" borderId="14" xfId="0" applyNumberFormat="1" applyFont="1" applyBorder="1"/>
    <xf numFmtId="0" fontId="2" fillId="0" borderId="14" xfId="0" applyFont="1" applyBorder="1"/>
    <xf numFmtId="2" fontId="1" fillId="4" borderId="29" xfId="0" applyNumberFormat="1" applyFont="1" applyFill="1" applyBorder="1"/>
    <xf numFmtId="2" fontId="0" fillId="4" borderId="12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0" fillId="0" borderId="13" xfId="0" applyNumberFormat="1" applyBorder="1"/>
    <xf numFmtId="2" fontId="0" fillId="0" borderId="14" xfId="0" applyNumberFormat="1" applyBorder="1" applyAlignment="1">
      <alignment horizontal="right"/>
    </xf>
    <xf numFmtId="2" fontId="2" fillId="0" borderId="14" xfId="0" applyNumberFormat="1" applyFont="1" applyBorder="1"/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2" fontId="2" fillId="4" borderId="14" xfId="0" applyNumberFormat="1" applyFont="1" applyFill="1" applyBorder="1"/>
    <xf numFmtId="2" fontId="0" fillId="4" borderId="14" xfId="0" applyNumberFormat="1" applyFill="1" applyBorder="1" applyAlignment="1">
      <alignment horizontal="right"/>
    </xf>
    <xf numFmtId="2" fontId="1" fillId="4" borderId="15" xfId="0" applyNumberFormat="1" applyFont="1" applyFill="1" applyBorder="1"/>
    <xf numFmtId="2" fontId="2" fillId="4" borderId="11" xfId="0" applyNumberFormat="1" applyFont="1" applyFill="1" applyBorder="1" applyAlignment="1">
      <alignment horizontal="left" wrapText="1"/>
    </xf>
    <xf numFmtId="2" fontId="2" fillId="4" borderId="12" xfId="0" applyNumberFormat="1" applyFont="1" applyFill="1" applyBorder="1" applyAlignment="1">
      <alignment horizontal="left" wrapText="1"/>
    </xf>
    <xf numFmtId="2" fontId="2" fillId="4" borderId="13" xfId="0" applyNumberFormat="1" applyFont="1" applyFill="1" applyBorder="1" applyAlignment="1">
      <alignment horizontal="left" wrapText="1"/>
    </xf>
    <xf numFmtId="2" fontId="2" fillId="4" borderId="11" xfId="0" applyNumberFormat="1" applyFont="1" applyFill="1" applyBorder="1" applyAlignment="1">
      <alignment horizontal="left"/>
    </xf>
    <xf numFmtId="2" fontId="2" fillId="4" borderId="12" xfId="0" applyNumberFormat="1" applyFont="1" applyFill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9" xfId="0" applyNumberFormat="1" applyFont="1" applyFill="1" applyBorder="1"/>
    <xf numFmtId="2" fontId="0" fillId="4" borderId="19" xfId="0" applyNumberFormat="1" applyFill="1" applyBorder="1"/>
    <xf numFmtId="2" fontId="3" fillId="4" borderId="19" xfId="0" applyNumberFormat="1" applyFont="1" applyFill="1" applyBorder="1"/>
    <xf numFmtId="2" fontId="4" fillId="4" borderId="19" xfId="0" applyNumberFormat="1" applyFont="1" applyFill="1" applyBorder="1" applyAlignment="1">
      <alignment horizontal="right" wrapText="1"/>
    </xf>
    <xf numFmtId="2" fontId="3" fillId="4" borderId="20" xfId="0" applyNumberFormat="1" applyFont="1" applyFill="1" applyBorder="1"/>
    <xf numFmtId="2" fontId="1" fillId="7" borderId="29" xfId="0" applyNumberFormat="1" applyFont="1" applyFill="1" applyBorder="1"/>
    <xf numFmtId="2" fontId="1" fillId="7" borderId="14" xfId="0" applyNumberFormat="1" applyFont="1" applyFill="1" applyBorder="1"/>
    <xf numFmtId="2" fontId="0" fillId="7" borderId="14" xfId="0" applyNumberFormat="1" applyFill="1" applyBorder="1"/>
    <xf numFmtId="2" fontId="1" fillId="7" borderId="13" xfId="0" applyNumberFormat="1" applyFont="1" applyFill="1" applyBorder="1"/>
    <xf numFmtId="2" fontId="1" fillId="7" borderId="15" xfId="0" applyNumberFormat="1" applyFont="1" applyFill="1" applyBorder="1"/>
    <xf numFmtId="0" fontId="2" fillId="0" borderId="0" xfId="0" applyFont="1"/>
    <xf numFmtId="2" fontId="1" fillId="7" borderId="30" xfId="0" applyNumberFormat="1" applyFont="1" applyFill="1" applyBorder="1"/>
    <xf numFmtId="2" fontId="0" fillId="7" borderId="31" xfId="0" applyNumberFormat="1" applyFill="1" applyBorder="1"/>
    <xf numFmtId="2" fontId="0" fillId="0" borderId="32" xfId="0" applyNumberFormat="1" applyBorder="1"/>
    <xf numFmtId="2" fontId="0" fillId="0" borderId="31" xfId="0" applyNumberFormat="1" applyBorder="1"/>
    <xf numFmtId="2" fontId="5" fillId="0" borderId="33" xfId="0" applyNumberFormat="1" applyFont="1" applyBorder="1"/>
    <xf numFmtId="2" fontId="2" fillId="0" borderId="34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facc0465336df69/Documents/Finance/2022%20-%2023/2022%20-%2023%20Receipts%20and%20Expenditures%20Cash%20Book.xls" TargetMode="External"/><Relationship Id="rId1" Type="http://schemas.openxmlformats.org/officeDocument/2006/relationships/externalLinkPath" Target="2022%20-%2023%20Receipts%20and%20Expenditures%20Cash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MENTS"/>
      <sheetName val="Salaries"/>
      <sheetName val="Cash Sheet"/>
      <sheetName val="Jan 23 Bank Balance"/>
      <sheetName val="Feb 23 Balance"/>
      <sheetName val="Revenue &amp; Capital Budget"/>
      <sheetName val="Budget set"/>
      <sheetName val="Year End"/>
      <sheetName val="Audit Section 2"/>
    </sheetNames>
    <sheetDataSet>
      <sheetData sheetId="0"/>
      <sheetData sheetId="1"/>
      <sheetData sheetId="2">
        <row r="55">
          <cell r="D55">
            <v>4863.09</v>
          </cell>
        </row>
        <row r="56">
          <cell r="D56">
            <v>9619.89</v>
          </cell>
        </row>
        <row r="57">
          <cell r="D57">
            <v>8361.659999999998</v>
          </cell>
        </row>
        <row r="69">
          <cell r="D69">
            <v>16103.61</v>
          </cell>
        </row>
        <row r="71">
          <cell r="D71">
            <v>30.54</v>
          </cell>
        </row>
        <row r="75">
          <cell r="D75">
            <v>-2000</v>
          </cell>
        </row>
        <row r="76">
          <cell r="D76">
            <v>-3595.86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72E3-E447-48EB-B1D3-068F57D8D76D}">
  <dimension ref="A1:L27"/>
  <sheetViews>
    <sheetView tabSelected="1" topLeftCell="A16" workbookViewId="0">
      <selection activeCell="C31" sqref="C31"/>
    </sheetView>
  </sheetViews>
  <sheetFormatPr defaultRowHeight="14.5" x14ac:dyDescent="0.35"/>
  <cols>
    <col min="3" max="3" width="15.26953125" customWidth="1"/>
    <col min="5" max="5" width="10" bestFit="1" customWidth="1"/>
    <col min="7" max="7" width="2.26953125" customWidth="1"/>
    <col min="9" max="9" width="10.453125" customWidth="1"/>
    <col min="259" max="259" width="15.26953125" customWidth="1"/>
    <col min="261" max="261" width="10" bestFit="1" customWidth="1"/>
    <col min="263" max="263" width="2.26953125" customWidth="1"/>
    <col min="265" max="265" width="10.453125" customWidth="1"/>
    <col min="515" max="515" width="15.26953125" customWidth="1"/>
    <col min="517" max="517" width="10" bestFit="1" customWidth="1"/>
    <col min="519" max="519" width="2.26953125" customWidth="1"/>
    <col min="521" max="521" width="10.453125" customWidth="1"/>
    <col min="771" max="771" width="15.26953125" customWidth="1"/>
    <col min="773" max="773" width="10" bestFit="1" customWidth="1"/>
    <col min="775" max="775" width="2.26953125" customWidth="1"/>
    <col min="777" max="777" width="10.453125" customWidth="1"/>
    <col min="1027" max="1027" width="15.26953125" customWidth="1"/>
    <col min="1029" max="1029" width="10" bestFit="1" customWidth="1"/>
    <col min="1031" max="1031" width="2.26953125" customWidth="1"/>
    <col min="1033" max="1033" width="10.453125" customWidth="1"/>
    <col min="1283" max="1283" width="15.26953125" customWidth="1"/>
    <col min="1285" max="1285" width="10" bestFit="1" customWidth="1"/>
    <col min="1287" max="1287" width="2.26953125" customWidth="1"/>
    <col min="1289" max="1289" width="10.453125" customWidth="1"/>
    <col min="1539" max="1539" width="15.26953125" customWidth="1"/>
    <col min="1541" max="1541" width="10" bestFit="1" customWidth="1"/>
    <col min="1543" max="1543" width="2.26953125" customWidth="1"/>
    <col min="1545" max="1545" width="10.453125" customWidth="1"/>
    <col min="1795" max="1795" width="15.26953125" customWidth="1"/>
    <col min="1797" max="1797" width="10" bestFit="1" customWidth="1"/>
    <col min="1799" max="1799" width="2.26953125" customWidth="1"/>
    <col min="1801" max="1801" width="10.453125" customWidth="1"/>
    <col min="2051" max="2051" width="15.26953125" customWidth="1"/>
    <col min="2053" max="2053" width="10" bestFit="1" customWidth="1"/>
    <col min="2055" max="2055" width="2.26953125" customWidth="1"/>
    <col min="2057" max="2057" width="10.453125" customWidth="1"/>
    <col min="2307" max="2307" width="15.26953125" customWidth="1"/>
    <col min="2309" max="2309" width="10" bestFit="1" customWidth="1"/>
    <col min="2311" max="2311" width="2.26953125" customWidth="1"/>
    <col min="2313" max="2313" width="10.453125" customWidth="1"/>
    <col min="2563" max="2563" width="15.26953125" customWidth="1"/>
    <col min="2565" max="2565" width="10" bestFit="1" customWidth="1"/>
    <col min="2567" max="2567" width="2.26953125" customWidth="1"/>
    <col min="2569" max="2569" width="10.453125" customWidth="1"/>
    <col min="2819" max="2819" width="15.26953125" customWidth="1"/>
    <col min="2821" max="2821" width="10" bestFit="1" customWidth="1"/>
    <col min="2823" max="2823" width="2.26953125" customWidth="1"/>
    <col min="2825" max="2825" width="10.453125" customWidth="1"/>
    <col min="3075" max="3075" width="15.26953125" customWidth="1"/>
    <col min="3077" max="3077" width="10" bestFit="1" customWidth="1"/>
    <col min="3079" max="3079" width="2.26953125" customWidth="1"/>
    <col min="3081" max="3081" width="10.453125" customWidth="1"/>
    <col min="3331" max="3331" width="15.26953125" customWidth="1"/>
    <col min="3333" max="3333" width="10" bestFit="1" customWidth="1"/>
    <col min="3335" max="3335" width="2.26953125" customWidth="1"/>
    <col min="3337" max="3337" width="10.453125" customWidth="1"/>
    <col min="3587" max="3587" width="15.26953125" customWidth="1"/>
    <col min="3589" max="3589" width="10" bestFit="1" customWidth="1"/>
    <col min="3591" max="3591" width="2.26953125" customWidth="1"/>
    <col min="3593" max="3593" width="10.453125" customWidth="1"/>
    <col min="3843" max="3843" width="15.26953125" customWidth="1"/>
    <col min="3845" max="3845" width="10" bestFit="1" customWidth="1"/>
    <col min="3847" max="3847" width="2.26953125" customWidth="1"/>
    <col min="3849" max="3849" width="10.453125" customWidth="1"/>
    <col min="4099" max="4099" width="15.26953125" customWidth="1"/>
    <col min="4101" max="4101" width="10" bestFit="1" customWidth="1"/>
    <col min="4103" max="4103" width="2.26953125" customWidth="1"/>
    <col min="4105" max="4105" width="10.453125" customWidth="1"/>
    <col min="4355" max="4355" width="15.26953125" customWidth="1"/>
    <col min="4357" max="4357" width="10" bestFit="1" customWidth="1"/>
    <col min="4359" max="4359" width="2.26953125" customWidth="1"/>
    <col min="4361" max="4361" width="10.453125" customWidth="1"/>
    <col min="4611" max="4611" width="15.26953125" customWidth="1"/>
    <col min="4613" max="4613" width="10" bestFit="1" customWidth="1"/>
    <col min="4615" max="4615" width="2.26953125" customWidth="1"/>
    <col min="4617" max="4617" width="10.453125" customWidth="1"/>
    <col min="4867" max="4867" width="15.26953125" customWidth="1"/>
    <col min="4869" max="4869" width="10" bestFit="1" customWidth="1"/>
    <col min="4871" max="4871" width="2.26953125" customWidth="1"/>
    <col min="4873" max="4873" width="10.453125" customWidth="1"/>
    <col min="5123" max="5123" width="15.26953125" customWidth="1"/>
    <col min="5125" max="5125" width="10" bestFit="1" customWidth="1"/>
    <col min="5127" max="5127" width="2.26953125" customWidth="1"/>
    <col min="5129" max="5129" width="10.453125" customWidth="1"/>
    <col min="5379" max="5379" width="15.26953125" customWidth="1"/>
    <col min="5381" max="5381" width="10" bestFit="1" customWidth="1"/>
    <col min="5383" max="5383" width="2.26953125" customWidth="1"/>
    <col min="5385" max="5385" width="10.453125" customWidth="1"/>
    <col min="5635" max="5635" width="15.26953125" customWidth="1"/>
    <col min="5637" max="5637" width="10" bestFit="1" customWidth="1"/>
    <col min="5639" max="5639" width="2.26953125" customWidth="1"/>
    <col min="5641" max="5641" width="10.453125" customWidth="1"/>
    <col min="5891" max="5891" width="15.26953125" customWidth="1"/>
    <col min="5893" max="5893" width="10" bestFit="1" customWidth="1"/>
    <col min="5895" max="5895" width="2.26953125" customWidth="1"/>
    <col min="5897" max="5897" width="10.453125" customWidth="1"/>
    <col min="6147" max="6147" width="15.26953125" customWidth="1"/>
    <col min="6149" max="6149" width="10" bestFit="1" customWidth="1"/>
    <col min="6151" max="6151" width="2.26953125" customWidth="1"/>
    <col min="6153" max="6153" width="10.453125" customWidth="1"/>
    <col min="6403" max="6403" width="15.26953125" customWidth="1"/>
    <col min="6405" max="6405" width="10" bestFit="1" customWidth="1"/>
    <col min="6407" max="6407" width="2.26953125" customWidth="1"/>
    <col min="6409" max="6409" width="10.453125" customWidth="1"/>
    <col min="6659" max="6659" width="15.26953125" customWidth="1"/>
    <col min="6661" max="6661" width="10" bestFit="1" customWidth="1"/>
    <col min="6663" max="6663" width="2.26953125" customWidth="1"/>
    <col min="6665" max="6665" width="10.453125" customWidth="1"/>
    <col min="6915" max="6915" width="15.26953125" customWidth="1"/>
    <col min="6917" max="6917" width="10" bestFit="1" customWidth="1"/>
    <col min="6919" max="6919" width="2.26953125" customWidth="1"/>
    <col min="6921" max="6921" width="10.453125" customWidth="1"/>
    <col min="7171" max="7171" width="15.26953125" customWidth="1"/>
    <col min="7173" max="7173" width="10" bestFit="1" customWidth="1"/>
    <col min="7175" max="7175" width="2.26953125" customWidth="1"/>
    <col min="7177" max="7177" width="10.453125" customWidth="1"/>
    <col min="7427" max="7427" width="15.26953125" customWidth="1"/>
    <col min="7429" max="7429" width="10" bestFit="1" customWidth="1"/>
    <col min="7431" max="7431" width="2.26953125" customWidth="1"/>
    <col min="7433" max="7433" width="10.453125" customWidth="1"/>
    <col min="7683" max="7683" width="15.26953125" customWidth="1"/>
    <col min="7685" max="7685" width="10" bestFit="1" customWidth="1"/>
    <col min="7687" max="7687" width="2.26953125" customWidth="1"/>
    <col min="7689" max="7689" width="10.453125" customWidth="1"/>
    <col min="7939" max="7939" width="15.26953125" customWidth="1"/>
    <col min="7941" max="7941" width="10" bestFit="1" customWidth="1"/>
    <col min="7943" max="7943" width="2.26953125" customWidth="1"/>
    <col min="7945" max="7945" width="10.453125" customWidth="1"/>
    <col min="8195" max="8195" width="15.26953125" customWidth="1"/>
    <col min="8197" max="8197" width="10" bestFit="1" customWidth="1"/>
    <col min="8199" max="8199" width="2.26953125" customWidth="1"/>
    <col min="8201" max="8201" width="10.453125" customWidth="1"/>
    <col min="8451" max="8451" width="15.26953125" customWidth="1"/>
    <col min="8453" max="8453" width="10" bestFit="1" customWidth="1"/>
    <col min="8455" max="8455" width="2.26953125" customWidth="1"/>
    <col min="8457" max="8457" width="10.453125" customWidth="1"/>
    <col min="8707" max="8707" width="15.26953125" customWidth="1"/>
    <col min="8709" max="8709" width="10" bestFit="1" customWidth="1"/>
    <col min="8711" max="8711" width="2.26953125" customWidth="1"/>
    <col min="8713" max="8713" width="10.453125" customWidth="1"/>
    <col min="8963" max="8963" width="15.26953125" customWidth="1"/>
    <col min="8965" max="8965" width="10" bestFit="1" customWidth="1"/>
    <col min="8967" max="8967" width="2.26953125" customWidth="1"/>
    <col min="8969" max="8969" width="10.453125" customWidth="1"/>
    <col min="9219" max="9219" width="15.26953125" customWidth="1"/>
    <col min="9221" max="9221" width="10" bestFit="1" customWidth="1"/>
    <col min="9223" max="9223" width="2.26953125" customWidth="1"/>
    <col min="9225" max="9225" width="10.453125" customWidth="1"/>
    <col min="9475" max="9475" width="15.26953125" customWidth="1"/>
    <col min="9477" max="9477" width="10" bestFit="1" customWidth="1"/>
    <col min="9479" max="9479" width="2.26953125" customWidth="1"/>
    <col min="9481" max="9481" width="10.453125" customWidth="1"/>
    <col min="9731" max="9731" width="15.26953125" customWidth="1"/>
    <col min="9733" max="9733" width="10" bestFit="1" customWidth="1"/>
    <col min="9735" max="9735" width="2.26953125" customWidth="1"/>
    <col min="9737" max="9737" width="10.453125" customWidth="1"/>
    <col min="9987" max="9987" width="15.26953125" customWidth="1"/>
    <col min="9989" max="9989" width="10" bestFit="1" customWidth="1"/>
    <col min="9991" max="9991" width="2.26953125" customWidth="1"/>
    <col min="9993" max="9993" width="10.453125" customWidth="1"/>
    <col min="10243" max="10243" width="15.26953125" customWidth="1"/>
    <col min="10245" max="10245" width="10" bestFit="1" customWidth="1"/>
    <col min="10247" max="10247" width="2.26953125" customWidth="1"/>
    <col min="10249" max="10249" width="10.453125" customWidth="1"/>
    <col min="10499" max="10499" width="15.26953125" customWidth="1"/>
    <col min="10501" max="10501" width="10" bestFit="1" customWidth="1"/>
    <col min="10503" max="10503" width="2.26953125" customWidth="1"/>
    <col min="10505" max="10505" width="10.453125" customWidth="1"/>
    <col min="10755" max="10755" width="15.26953125" customWidth="1"/>
    <col min="10757" max="10757" width="10" bestFit="1" customWidth="1"/>
    <col min="10759" max="10759" width="2.26953125" customWidth="1"/>
    <col min="10761" max="10761" width="10.453125" customWidth="1"/>
    <col min="11011" max="11011" width="15.26953125" customWidth="1"/>
    <col min="11013" max="11013" width="10" bestFit="1" customWidth="1"/>
    <col min="11015" max="11015" width="2.26953125" customWidth="1"/>
    <col min="11017" max="11017" width="10.453125" customWidth="1"/>
    <col min="11267" max="11267" width="15.26953125" customWidth="1"/>
    <col min="11269" max="11269" width="10" bestFit="1" customWidth="1"/>
    <col min="11271" max="11271" width="2.26953125" customWidth="1"/>
    <col min="11273" max="11273" width="10.453125" customWidth="1"/>
    <col min="11523" max="11523" width="15.26953125" customWidth="1"/>
    <col min="11525" max="11525" width="10" bestFit="1" customWidth="1"/>
    <col min="11527" max="11527" width="2.26953125" customWidth="1"/>
    <col min="11529" max="11529" width="10.453125" customWidth="1"/>
    <col min="11779" max="11779" width="15.26953125" customWidth="1"/>
    <col min="11781" max="11781" width="10" bestFit="1" customWidth="1"/>
    <col min="11783" max="11783" width="2.26953125" customWidth="1"/>
    <col min="11785" max="11785" width="10.453125" customWidth="1"/>
    <col min="12035" max="12035" width="15.26953125" customWidth="1"/>
    <col min="12037" max="12037" width="10" bestFit="1" customWidth="1"/>
    <col min="12039" max="12039" width="2.26953125" customWidth="1"/>
    <col min="12041" max="12041" width="10.453125" customWidth="1"/>
    <col min="12291" max="12291" width="15.26953125" customWidth="1"/>
    <col min="12293" max="12293" width="10" bestFit="1" customWidth="1"/>
    <col min="12295" max="12295" width="2.26953125" customWidth="1"/>
    <col min="12297" max="12297" width="10.453125" customWidth="1"/>
    <col min="12547" max="12547" width="15.26953125" customWidth="1"/>
    <col min="12549" max="12549" width="10" bestFit="1" customWidth="1"/>
    <col min="12551" max="12551" width="2.26953125" customWidth="1"/>
    <col min="12553" max="12553" width="10.453125" customWidth="1"/>
    <col min="12803" max="12803" width="15.26953125" customWidth="1"/>
    <col min="12805" max="12805" width="10" bestFit="1" customWidth="1"/>
    <col min="12807" max="12807" width="2.26953125" customWidth="1"/>
    <col min="12809" max="12809" width="10.453125" customWidth="1"/>
    <col min="13059" max="13059" width="15.26953125" customWidth="1"/>
    <col min="13061" max="13061" width="10" bestFit="1" customWidth="1"/>
    <col min="13063" max="13063" width="2.26953125" customWidth="1"/>
    <col min="13065" max="13065" width="10.453125" customWidth="1"/>
    <col min="13315" max="13315" width="15.26953125" customWidth="1"/>
    <col min="13317" max="13317" width="10" bestFit="1" customWidth="1"/>
    <col min="13319" max="13319" width="2.26953125" customWidth="1"/>
    <col min="13321" max="13321" width="10.453125" customWidth="1"/>
    <col min="13571" max="13571" width="15.26953125" customWidth="1"/>
    <col min="13573" max="13573" width="10" bestFit="1" customWidth="1"/>
    <col min="13575" max="13575" width="2.26953125" customWidth="1"/>
    <col min="13577" max="13577" width="10.453125" customWidth="1"/>
    <col min="13827" max="13827" width="15.26953125" customWidth="1"/>
    <col min="13829" max="13829" width="10" bestFit="1" customWidth="1"/>
    <col min="13831" max="13831" width="2.26953125" customWidth="1"/>
    <col min="13833" max="13833" width="10.453125" customWidth="1"/>
    <col min="14083" max="14083" width="15.26953125" customWidth="1"/>
    <col min="14085" max="14085" width="10" bestFit="1" customWidth="1"/>
    <col min="14087" max="14087" width="2.26953125" customWidth="1"/>
    <col min="14089" max="14089" width="10.453125" customWidth="1"/>
    <col min="14339" max="14339" width="15.26953125" customWidth="1"/>
    <col min="14341" max="14341" width="10" bestFit="1" customWidth="1"/>
    <col min="14343" max="14343" width="2.26953125" customWidth="1"/>
    <col min="14345" max="14345" width="10.453125" customWidth="1"/>
    <col min="14595" max="14595" width="15.26953125" customWidth="1"/>
    <col min="14597" max="14597" width="10" bestFit="1" customWidth="1"/>
    <col min="14599" max="14599" width="2.26953125" customWidth="1"/>
    <col min="14601" max="14601" width="10.453125" customWidth="1"/>
    <col min="14851" max="14851" width="15.26953125" customWidth="1"/>
    <col min="14853" max="14853" width="10" bestFit="1" customWidth="1"/>
    <col min="14855" max="14855" width="2.26953125" customWidth="1"/>
    <col min="14857" max="14857" width="10.453125" customWidth="1"/>
    <col min="15107" max="15107" width="15.26953125" customWidth="1"/>
    <col min="15109" max="15109" width="10" bestFit="1" customWidth="1"/>
    <col min="15111" max="15111" width="2.26953125" customWidth="1"/>
    <col min="15113" max="15113" width="10.453125" customWidth="1"/>
    <col min="15363" max="15363" width="15.26953125" customWidth="1"/>
    <col min="15365" max="15365" width="10" bestFit="1" customWidth="1"/>
    <col min="15367" max="15367" width="2.26953125" customWidth="1"/>
    <col min="15369" max="15369" width="10.453125" customWidth="1"/>
    <col min="15619" max="15619" width="15.26953125" customWidth="1"/>
    <col min="15621" max="15621" width="10" bestFit="1" customWidth="1"/>
    <col min="15623" max="15623" width="2.26953125" customWidth="1"/>
    <col min="15625" max="15625" width="10.453125" customWidth="1"/>
    <col min="15875" max="15875" width="15.26953125" customWidth="1"/>
    <col min="15877" max="15877" width="10" bestFit="1" customWidth="1"/>
    <col min="15879" max="15879" width="2.26953125" customWidth="1"/>
    <col min="15881" max="15881" width="10.453125" customWidth="1"/>
    <col min="16131" max="16131" width="15.26953125" customWidth="1"/>
    <col min="16133" max="16133" width="10" bestFit="1" customWidth="1"/>
    <col min="16135" max="16135" width="2.26953125" customWidth="1"/>
    <col min="16137" max="16137" width="10.453125" customWidth="1"/>
  </cols>
  <sheetData>
    <row r="1" spans="1:11" ht="51.5" thickBot="1" x14ac:dyDescent="0.4">
      <c r="A1" s="1" t="s">
        <v>0</v>
      </c>
      <c r="B1" s="2"/>
      <c r="C1" s="2"/>
      <c r="D1" s="3"/>
      <c r="E1" s="4" t="s">
        <v>1</v>
      </c>
      <c r="F1" s="4" t="s">
        <v>2</v>
      </c>
      <c r="G1" s="5"/>
      <c r="H1" s="6" t="s">
        <v>3</v>
      </c>
      <c r="I1" s="6" t="s">
        <v>4</v>
      </c>
      <c r="J1" s="4" t="s">
        <v>5</v>
      </c>
      <c r="K1" s="7" t="s">
        <v>6</v>
      </c>
    </row>
    <row r="2" spans="1:11" x14ac:dyDescent="0.35">
      <c r="A2" s="8" t="s">
        <v>7</v>
      </c>
      <c r="B2" s="9"/>
      <c r="C2" s="10"/>
      <c r="D2" s="11"/>
      <c r="E2" s="11"/>
      <c r="F2" s="11"/>
      <c r="G2" s="11"/>
      <c r="H2" s="11">
        <f>'[1]Cash Sheet'!D69</f>
        <v>16103.61</v>
      </c>
      <c r="I2" s="11">
        <f>'[1]Cash Sheet'!D55</f>
        <v>4863.09</v>
      </c>
      <c r="J2" s="11"/>
      <c r="K2" s="12">
        <f>H2+I2</f>
        <v>20966.7</v>
      </c>
    </row>
    <row r="3" spans="1:11" x14ac:dyDescent="0.35">
      <c r="A3" s="13" t="s">
        <v>8</v>
      </c>
      <c r="B3" s="14"/>
      <c r="C3" s="15"/>
      <c r="D3" s="16"/>
      <c r="E3" s="16"/>
      <c r="F3" s="16"/>
      <c r="G3" s="16"/>
      <c r="H3" s="17"/>
      <c r="I3" s="16">
        <f>'[1]Cash Sheet'!D56</f>
        <v>9619.89</v>
      </c>
      <c r="J3" s="16"/>
      <c r="K3" s="18">
        <f>I3</f>
        <v>9619.89</v>
      </c>
    </row>
    <row r="4" spans="1:11" x14ac:dyDescent="0.35">
      <c r="A4" s="19" t="s">
        <v>9</v>
      </c>
      <c r="B4" s="20"/>
      <c r="C4" s="21"/>
      <c r="D4" s="22"/>
      <c r="E4" s="22"/>
      <c r="F4" s="22"/>
      <c r="G4" s="22"/>
      <c r="H4" s="22">
        <f>'[1]Cash Sheet'!D71</f>
        <v>30.54</v>
      </c>
      <c r="I4" s="22"/>
      <c r="J4" s="22"/>
      <c r="K4" s="23">
        <f>H4</f>
        <v>30.54</v>
      </c>
    </row>
    <row r="5" spans="1:11" x14ac:dyDescent="0.35">
      <c r="A5" s="24" t="s">
        <v>10</v>
      </c>
      <c r="B5" s="25"/>
      <c r="C5" s="26"/>
      <c r="D5" s="22"/>
      <c r="E5" s="22"/>
      <c r="F5" s="22"/>
      <c r="G5" s="22"/>
      <c r="H5" s="22">
        <v>0</v>
      </c>
      <c r="I5" s="22">
        <v>0</v>
      </c>
      <c r="J5" s="22"/>
      <c r="K5" s="23">
        <v>0</v>
      </c>
    </row>
    <row r="6" spans="1:11" x14ac:dyDescent="0.35">
      <c r="A6" s="27" t="s">
        <v>11</v>
      </c>
      <c r="B6" s="28"/>
      <c r="C6" s="29"/>
      <c r="D6" s="30"/>
      <c r="E6" s="30"/>
      <c r="F6" s="30"/>
      <c r="G6" s="30"/>
      <c r="H6" s="31"/>
      <c r="I6" s="31">
        <f>'[1]Cash Sheet'!D57</f>
        <v>8361.659999999998</v>
      </c>
      <c r="J6" s="32"/>
      <c r="K6" s="33">
        <f>I6</f>
        <v>8361.659999999998</v>
      </c>
    </row>
    <row r="7" spans="1:11" ht="15" thickBot="1" x14ac:dyDescent="0.4">
      <c r="A7" s="34" t="s">
        <v>12</v>
      </c>
      <c r="B7" s="35"/>
      <c r="C7" s="36"/>
      <c r="D7" s="37"/>
      <c r="E7" s="37"/>
      <c r="F7" s="37"/>
      <c r="G7" s="37"/>
      <c r="H7" s="38">
        <v>0</v>
      </c>
      <c r="I7" s="38">
        <v>0</v>
      </c>
      <c r="J7" s="39"/>
      <c r="K7" s="40">
        <v>0</v>
      </c>
    </row>
    <row r="8" spans="1:11" x14ac:dyDescent="0.35">
      <c r="A8" s="41" t="s">
        <v>13</v>
      </c>
      <c r="B8" s="42"/>
      <c r="C8" s="43"/>
      <c r="D8" s="44"/>
      <c r="E8" s="44"/>
      <c r="F8" s="44"/>
      <c r="G8" s="44"/>
      <c r="H8" s="45">
        <f>H2+H4+H5</f>
        <v>16134.150000000001</v>
      </c>
      <c r="I8" s="45">
        <f>I2+I3-I6-I7</f>
        <v>6121.3200000000015</v>
      </c>
      <c r="J8" s="46"/>
      <c r="K8" s="47">
        <f>H8+I8</f>
        <v>22255.47</v>
      </c>
    </row>
    <row r="9" spans="1:11" ht="15" thickBot="1" x14ac:dyDescent="0.4">
      <c r="A9" s="48"/>
      <c r="B9" s="49"/>
      <c r="C9" s="50"/>
      <c r="D9" s="37"/>
      <c r="E9" s="51"/>
      <c r="F9" s="37"/>
      <c r="G9" s="37"/>
      <c r="H9" s="38"/>
      <c r="I9" s="38"/>
      <c r="J9" s="39"/>
      <c r="K9" s="52"/>
    </row>
    <row r="10" spans="1:11" ht="15" thickBot="1" x14ac:dyDescent="0.4">
      <c r="A10" s="53" t="s">
        <v>14</v>
      </c>
      <c r="B10" s="54"/>
      <c r="C10" s="55"/>
      <c r="D10" s="56"/>
      <c r="E10" s="56"/>
      <c r="F10" s="56"/>
      <c r="G10" s="56"/>
      <c r="H10" s="57">
        <f>H8+H9</f>
        <v>16134.150000000001</v>
      </c>
      <c r="I10" s="57">
        <f>I8-I9</f>
        <v>6121.3200000000015</v>
      </c>
      <c r="J10" s="58"/>
      <c r="K10" s="59">
        <f>H10+I10</f>
        <v>22255.47</v>
      </c>
    </row>
    <row r="11" spans="1:11" ht="15" thickBot="1" x14ac:dyDescent="0.4">
      <c r="A11" s="60"/>
      <c r="B11" s="61"/>
      <c r="C11" s="61"/>
      <c r="D11" s="62"/>
      <c r="E11" s="62"/>
      <c r="F11" s="62"/>
      <c r="G11" s="62"/>
      <c r="H11" s="62"/>
      <c r="I11" s="63"/>
      <c r="J11" s="64"/>
      <c r="K11" s="65"/>
    </row>
    <row r="12" spans="1:11" ht="15" thickBot="1" x14ac:dyDescent="0.4">
      <c r="A12" s="53" t="s">
        <v>15</v>
      </c>
      <c r="B12" s="54"/>
      <c r="C12" s="55"/>
      <c r="D12" s="57"/>
      <c r="E12" s="57"/>
      <c r="F12" s="57"/>
      <c r="G12" s="57"/>
      <c r="H12" s="57">
        <f>H10</f>
        <v>16134.150000000001</v>
      </c>
      <c r="I12" s="57">
        <f>I10</f>
        <v>6121.3200000000015</v>
      </c>
      <c r="J12" s="57"/>
      <c r="K12" s="59">
        <f>H12+I12</f>
        <v>22255.47</v>
      </c>
    </row>
    <row r="13" spans="1:11" x14ac:dyDescent="0.3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5" thickBot="1" x14ac:dyDescent="0.4">
      <c r="D14" s="62"/>
      <c r="E14" s="62"/>
      <c r="F14" s="62"/>
      <c r="G14" s="62"/>
      <c r="H14" s="62"/>
      <c r="I14" s="62"/>
      <c r="J14" s="62"/>
      <c r="K14" s="62"/>
    </row>
    <row r="15" spans="1:11" ht="15.5" x14ac:dyDescent="0.35">
      <c r="A15" s="66" t="s">
        <v>16</v>
      </c>
      <c r="B15" s="67"/>
      <c r="C15" s="67"/>
      <c r="D15" s="67"/>
      <c r="E15" s="67"/>
      <c r="F15" s="67"/>
      <c r="G15" s="67"/>
      <c r="H15" s="68">
        <v>16134.15</v>
      </c>
      <c r="I15" s="68">
        <v>6121.32</v>
      </c>
      <c r="J15" s="68"/>
      <c r="K15" s="69">
        <f>H15+I15</f>
        <v>22255.47</v>
      </c>
    </row>
    <row r="16" spans="1:11" x14ac:dyDescent="0.35">
      <c r="A16" s="70" t="s">
        <v>17</v>
      </c>
      <c r="B16" s="22"/>
      <c r="C16" s="22"/>
      <c r="D16" s="22"/>
      <c r="E16" s="22"/>
      <c r="F16" s="22"/>
      <c r="G16" s="22"/>
      <c r="H16" s="71">
        <v>0</v>
      </c>
      <c r="I16" s="71">
        <v>0</v>
      </c>
      <c r="J16" s="72"/>
      <c r="K16" s="23">
        <f>H16+I16</f>
        <v>0</v>
      </c>
    </row>
    <row r="17" spans="1:12" x14ac:dyDescent="0.35">
      <c r="A17" s="73" t="s">
        <v>18</v>
      </c>
      <c r="B17" s="74"/>
      <c r="C17" s="75"/>
      <c r="D17" s="76"/>
      <c r="E17" s="22"/>
      <c r="F17" s="22"/>
      <c r="G17" s="22"/>
      <c r="H17" s="22"/>
      <c r="I17" s="77"/>
      <c r="J17" s="78"/>
      <c r="K17" s="23"/>
    </row>
    <row r="18" spans="1:12" x14ac:dyDescent="0.35">
      <c r="A18" s="79" t="s">
        <v>19</v>
      </c>
      <c r="B18" s="79"/>
      <c r="C18" s="79"/>
      <c r="D18" s="80"/>
      <c r="E18" s="81" t="s">
        <v>20</v>
      </c>
      <c r="F18" s="30"/>
      <c r="G18" s="30"/>
      <c r="H18" s="31">
        <f>'[1]Cash Sheet'!D75</f>
        <v>-2000</v>
      </c>
      <c r="I18" s="82"/>
      <c r="J18" s="81"/>
      <c r="K18" s="83"/>
    </row>
    <row r="19" spans="1:12" x14ac:dyDescent="0.35">
      <c r="A19" s="84" t="s">
        <v>21</v>
      </c>
      <c r="B19" s="85"/>
      <c r="C19" s="85"/>
      <c r="D19" s="86"/>
      <c r="E19" s="81" t="s">
        <v>22</v>
      </c>
      <c r="F19" s="30"/>
      <c r="G19" s="30"/>
      <c r="H19" s="31">
        <f>'[1]Cash Sheet'!D76</f>
        <v>-3595.86</v>
      </c>
      <c r="I19" s="82"/>
      <c r="J19" s="81"/>
      <c r="K19" s="83"/>
    </row>
    <row r="20" spans="1:12" x14ac:dyDescent="0.35">
      <c r="A20" s="87" t="s">
        <v>23</v>
      </c>
      <c r="B20" s="88"/>
      <c r="C20" s="88"/>
      <c r="D20" s="89"/>
      <c r="E20" s="90" t="s">
        <v>24</v>
      </c>
      <c r="F20" s="91"/>
      <c r="G20" s="91"/>
      <c r="H20" s="92"/>
      <c r="I20" s="92">
        <v>3264</v>
      </c>
      <c r="J20" s="93"/>
      <c r="K20" s="94"/>
    </row>
    <row r="21" spans="1:12" x14ac:dyDescent="0.35">
      <c r="A21" s="95" t="s">
        <v>25</v>
      </c>
      <c r="B21" s="96"/>
      <c r="C21" s="97"/>
      <c r="D21" s="98"/>
      <c r="E21" s="96"/>
      <c r="F21" s="96"/>
      <c r="G21" s="96"/>
      <c r="H21" s="96">
        <f>H15+H18+H19</f>
        <v>10538.289999999999</v>
      </c>
      <c r="I21" s="96">
        <f>I15+I16-I20</f>
        <v>2857.3199999999997</v>
      </c>
      <c r="J21" s="96"/>
      <c r="K21" s="99">
        <f>SUM(H21:I21)</f>
        <v>13395.609999999999</v>
      </c>
      <c r="L21" s="100" t="s">
        <v>26</v>
      </c>
    </row>
    <row r="22" spans="1:12" ht="15" thickBot="1" x14ac:dyDescent="0.4">
      <c r="A22" s="101" t="s">
        <v>27</v>
      </c>
      <c r="B22" s="102"/>
      <c r="C22" s="103"/>
      <c r="D22" s="104"/>
      <c r="E22" s="104"/>
      <c r="F22" s="104"/>
      <c r="G22" s="104"/>
      <c r="H22" s="105"/>
      <c r="I22" s="105"/>
      <c r="J22" s="103"/>
      <c r="K22" s="106"/>
      <c r="L22" t="s">
        <v>28</v>
      </c>
    </row>
    <row r="23" spans="1:12" x14ac:dyDescent="0.3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t="s">
        <v>29</v>
      </c>
    </row>
    <row r="24" spans="1:12" x14ac:dyDescent="0.3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2" x14ac:dyDescent="0.3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2" x14ac:dyDescent="0.35">
      <c r="A26" s="107" t="s">
        <v>30</v>
      </c>
      <c r="B26" s="62"/>
      <c r="C26" s="62"/>
      <c r="D26" s="62" t="s">
        <v>31</v>
      </c>
      <c r="E26" s="62"/>
      <c r="F26" s="62"/>
      <c r="G26" s="62"/>
      <c r="H26" s="62"/>
      <c r="I26" s="62"/>
      <c r="J26" s="62"/>
      <c r="K26" s="62"/>
    </row>
    <row r="27" spans="1:12" x14ac:dyDescent="0.3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</row>
  </sheetData>
  <mergeCells count="14">
    <mergeCell ref="A19:D19"/>
    <mergeCell ref="A20:D20"/>
    <mergeCell ref="A7:C7"/>
    <mergeCell ref="A8:C8"/>
    <mergeCell ref="A9:C9"/>
    <mergeCell ref="A10:C10"/>
    <mergeCell ref="A12:C12"/>
    <mergeCell ref="A18:D18"/>
    <mergeCell ref="A1:D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Broadwell Parish Council</dc:creator>
  <cp:lastModifiedBy>Broadwell Parish Council</cp:lastModifiedBy>
  <dcterms:created xsi:type="dcterms:W3CDTF">2023-05-14T13:25:43Z</dcterms:created>
  <dcterms:modified xsi:type="dcterms:W3CDTF">2023-05-14T13:27:07Z</dcterms:modified>
</cp:coreProperties>
</file>